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70" yWindow="2610" windowWidth="20190" windowHeight="13170" activeTab="0"/>
  </bookViews>
  <sheets>
    <sheet name="NP 10 Bdgt Ad." sheetId="1" r:id="rId1"/>
  </sheets>
  <definedNames/>
  <calcPr fullCalcOnLoad="1"/>
</workbook>
</file>

<file path=xl/sharedStrings.xml><?xml version="1.0" encoding="utf-8"?>
<sst xmlns="http://schemas.openxmlformats.org/spreadsheetml/2006/main" count="70" uniqueCount="50">
  <si>
    <t>132</t>
  </si>
  <si>
    <t xml:space="preserve">at 7:30 o'clock P.M., at which time and place objections to said budget and Tax Resolution </t>
  </si>
  <si>
    <t>Copies of the budget are available in the office of Richard Phoenix, Borough Clerk, at Borough</t>
  </si>
  <si>
    <t xml:space="preserve">A Hearing on the Budget and Tax Resolution will be held at the North Plainfield Community </t>
  </si>
  <si>
    <t>4</t>
  </si>
  <si>
    <t>REVENUE AND APPROPRIATION SUMMARIES</t>
  </si>
  <si>
    <t>Anticipated</t>
  </si>
  <si>
    <t>Summary of Revenues</t>
  </si>
  <si>
    <t>Surplus</t>
  </si>
  <si>
    <t>Total Miscellaneous Revenues</t>
  </si>
  <si>
    <t>Receipts from Delinquent Taxes</t>
  </si>
  <si>
    <t>a) Local Tax for Municipal Purposes</t>
  </si>
  <si>
    <t>b) Addition to Local District School Tax</t>
  </si>
  <si>
    <t>Total General Revenues</t>
  </si>
  <si>
    <t>Summary of Appropriations</t>
  </si>
  <si>
    <t>Budget</t>
  </si>
  <si>
    <t xml:space="preserve">Operating Expenses: </t>
  </si>
  <si>
    <t>Salaries &amp; Wages</t>
  </si>
  <si>
    <t>Other Expenses</t>
  </si>
  <si>
    <t>Deferred Charges &amp; Other Appropriations</t>
  </si>
  <si>
    <t>Capital Improvements</t>
  </si>
  <si>
    <t>Debt Service</t>
  </si>
  <si>
    <t>Reserve for Uncollected Taxes</t>
  </si>
  <si>
    <t>Total General Appropriations</t>
  </si>
  <si>
    <t>Total Number of Employees</t>
  </si>
  <si>
    <t>Miscellaneous Revenues</t>
  </si>
  <si>
    <t>Deficit (General Budget)</t>
  </si>
  <si>
    <t>Total Revenues</t>
  </si>
  <si>
    <t>Surplus (General Budget)</t>
  </si>
  <si>
    <t>Total Appropriations</t>
  </si>
  <si>
    <t>Balance of Outstanding Debt</t>
  </si>
  <si>
    <t>General</t>
  </si>
  <si>
    <t>Water Utility</t>
  </si>
  <si>
    <t>Sewer Utility</t>
  </si>
  <si>
    <t>Utility-Other</t>
  </si>
  <si>
    <t>Interest</t>
  </si>
  <si>
    <t>n/a</t>
  </si>
  <si>
    <t>Outstanding Balance</t>
  </si>
  <si>
    <t>Of the Borough of North Plainfield, County of</t>
  </si>
  <si>
    <t xml:space="preserve">Principal </t>
  </si>
  <si>
    <t xml:space="preserve">     Total Amount to be Raised by Taxes for Support of Municipal Budget</t>
  </si>
  <si>
    <t>Notice is hereby given that the Budget and Tax Resolution was approved by the Borough Council</t>
  </si>
  <si>
    <t>Hall, 263 Somerset St., North Plainfield, NJ 07060 during the hours of 8:00 A.M. to 4:30 P.M.</t>
  </si>
  <si>
    <t>Somerset for the Fiscal Year 2013.</t>
  </si>
  <si>
    <t>2013 Dedicated Sewer Utility Budget</t>
  </si>
  <si>
    <t>for the year 2013 may be presented by taxpayers or other interested persons.</t>
  </si>
  <si>
    <t>2013 MUNICIPAL BUDGET</t>
  </si>
  <si>
    <t>of the Borough of North Plainfield,  County of Somerset on March 11, 2013.</t>
  </si>
  <si>
    <t>Center, 614 Greenbrook Road, North Plainfield, NJ, on April 8, 2013</t>
  </si>
  <si>
    <t>132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</si>
</sst>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</numFmts>
  <fonts count="4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4"/>
      <name val="Geneva"/>
      <family val="0"/>
    </font>
    <font>
      <sz val="12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sz val="8"/>
      <name val="Helv"/>
      <family val="0"/>
    </font>
    <font>
      <sz val="10"/>
      <name val="Helv"/>
      <family val="0"/>
    </font>
    <font>
      <b/>
      <sz val="12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Times New Roman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14"/>
      <name val="Times New Roman"/>
      <family val="2"/>
    </font>
    <font>
      <b/>
      <sz val="11"/>
      <color indexed="13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13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3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4" fontId="0" fillId="0" borderId="18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21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0" xfId="0" applyNumberFormat="1" applyBorder="1" applyAlignment="1">
      <alignment/>
    </xf>
    <xf numFmtId="0" fontId="6" fillId="0" borderId="0" xfId="0" applyNumberFormat="1" applyFont="1" applyBorder="1" applyAlignment="1">
      <alignment horizontal="center"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8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3" xfId="0" applyNumberFormat="1" applyBorder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75"/>
  <sheetViews>
    <sheetView tabSelected="1" zoomScalePageLayoutView="0" workbookViewId="0" topLeftCell="A1">
      <selection activeCell="I1" sqref="I1"/>
    </sheetView>
  </sheetViews>
  <sheetFormatPr defaultColWidth="11.625" defaultRowHeight="12.75"/>
  <cols>
    <col min="1" max="1" width="4.75390625" style="0" customWidth="1"/>
    <col min="2" max="2" width="0.6171875" style="0" customWidth="1"/>
    <col min="3" max="3" width="2.375" style="0" customWidth="1"/>
    <col min="4" max="8" width="11.625" style="0" customWidth="1"/>
    <col min="9" max="9" width="12.375" style="0" customWidth="1"/>
    <col min="10" max="10" width="0.6171875" style="0" customWidth="1"/>
    <col min="11" max="11" width="12.625" style="0" customWidth="1"/>
    <col min="12" max="12" width="0.6171875" style="0" customWidth="1"/>
    <col min="13" max="13" width="5.75390625" style="0" customWidth="1"/>
  </cols>
  <sheetData>
    <row r="3" ht="18">
      <c r="G3" s="2" t="s">
        <v>46</v>
      </c>
    </row>
    <row r="5" ht="15.75">
      <c r="G5" s="50" t="s">
        <v>38</v>
      </c>
    </row>
    <row r="6" ht="15.75">
      <c r="G6" s="50" t="s">
        <v>43</v>
      </c>
    </row>
    <row r="7" ht="12.75">
      <c r="G7" s="1"/>
    </row>
    <row r="8" ht="15.75">
      <c r="G8" s="50" t="s">
        <v>5</v>
      </c>
    </row>
    <row r="9" spans="1:12" ht="3.75" customHeight="1">
      <c r="A9" s="4"/>
      <c r="B9" s="5"/>
      <c r="C9" s="6"/>
      <c r="D9" s="6"/>
      <c r="E9" s="6"/>
      <c r="F9" s="6"/>
      <c r="G9" s="6"/>
      <c r="H9" s="6"/>
      <c r="I9" s="6"/>
      <c r="J9" s="6"/>
      <c r="K9" s="6"/>
      <c r="L9" s="14"/>
    </row>
    <row r="10" spans="1:12" ht="12.75">
      <c r="A10" s="4"/>
      <c r="B10" s="4"/>
      <c r="E10" s="1"/>
      <c r="H10" s="4"/>
      <c r="I10" s="7"/>
      <c r="J10" s="12" t="s">
        <v>6</v>
      </c>
      <c r="K10" s="8"/>
      <c r="L10" s="4"/>
    </row>
    <row r="11" spans="1:12" ht="12.75">
      <c r="A11" s="4"/>
      <c r="B11" s="4"/>
      <c r="C11" s="17"/>
      <c r="D11" s="7"/>
      <c r="E11" s="12" t="s">
        <v>7</v>
      </c>
      <c r="F11" s="7"/>
      <c r="G11" s="7"/>
      <c r="H11" s="8"/>
      <c r="I11" s="12">
        <v>2013</v>
      </c>
      <c r="J11" s="10"/>
      <c r="K11" s="12">
        <v>2012</v>
      </c>
      <c r="L11" s="4"/>
    </row>
    <row r="12" spans="1:12" ht="12.75">
      <c r="A12" s="4"/>
      <c r="B12" s="4"/>
      <c r="C12" s="11">
        <v>1</v>
      </c>
      <c r="D12" s="7" t="s">
        <v>8</v>
      </c>
      <c r="E12" s="7"/>
      <c r="F12" s="7"/>
      <c r="G12" s="7"/>
      <c r="H12" s="8"/>
      <c r="I12" s="42">
        <v>650000</v>
      </c>
      <c r="J12" s="43"/>
      <c r="K12" s="42">
        <v>800000</v>
      </c>
      <c r="L12" s="4"/>
    </row>
    <row r="13" spans="1:12" ht="12.75">
      <c r="A13" s="4"/>
      <c r="B13" s="4"/>
      <c r="C13" s="11">
        <v>2</v>
      </c>
      <c r="D13" s="7" t="s">
        <v>9</v>
      </c>
      <c r="E13" s="7"/>
      <c r="F13" s="7"/>
      <c r="G13" s="7"/>
      <c r="H13" s="8"/>
      <c r="I13" s="42">
        <v>3823197.67</v>
      </c>
      <c r="J13" s="43"/>
      <c r="K13" s="42">
        <v>4192895.5</v>
      </c>
      <c r="L13" s="4"/>
    </row>
    <row r="14" spans="1:12" ht="12.75">
      <c r="A14" s="4"/>
      <c r="B14" s="4"/>
      <c r="C14" s="11">
        <v>3</v>
      </c>
      <c r="D14" s="7" t="s">
        <v>10</v>
      </c>
      <c r="E14" s="7"/>
      <c r="F14" s="7"/>
      <c r="G14" s="7"/>
      <c r="H14" s="8"/>
      <c r="I14" s="42">
        <v>890000</v>
      </c>
      <c r="J14" s="43"/>
      <c r="K14" s="42">
        <v>940000</v>
      </c>
      <c r="L14" s="4"/>
    </row>
    <row r="15" spans="1:12" ht="12.75">
      <c r="A15" s="4"/>
      <c r="B15" s="4"/>
      <c r="C15" s="11">
        <v>4</v>
      </c>
      <c r="D15" s="7" t="s">
        <v>11</v>
      </c>
      <c r="E15" s="7"/>
      <c r="F15" s="7"/>
      <c r="G15" s="7"/>
      <c r="H15" s="8"/>
      <c r="I15" s="42">
        <v>17609905</v>
      </c>
      <c r="J15" s="43"/>
      <c r="K15" s="42">
        <v>16204454.25</v>
      </c>
      <c r="L15" s="4"/>
    </row>
    <row r="16" spans="1:12" ht="12.75">
      <c r="A16" s="4"/>
      <c r="B16" s="4"/>
      <c r="C16" s="11"/>
      <c r="D16" s="7" t="s">
        <v>12</v>
      </c>
      <c r="E16" s="7"/>
      <c r="F16" s="7"/>
      <c r="G16" s="7"/>
      <c r="H16" s="8"/>
      <c r="I16" s="42">
        <v>0</v>
      </c>
      <c r="J16" s="43"/>
      <c r="K16" s="42">
        <v>0</v>
      </c>
      <c r="L16" s="4"/>
    </row>
    <row r="17" spans="1:12" ht="12.75">
      <c r="A17" s="4"/>
      <c r="B17" s="4"/>
      <c r="C17" s="11"/>
      <c r="D17" s="7" t="s">
        <v>40</v>
      </c>
      <c r="E17" s="7"/>
      <c r="F17" s="7"/>
      <c r="G17" s="7"/>
      <c r="H17" s="8"/>
      <c r="I17" s="42">
        <f>I15+I16</f>
        <v>17609905</v>
      </c>
      <c r="J17" s="43"/>
      <c r="K17" s="42">
        <f>K15+K16</f>
        <v>16204454.25</v>
      </c>
      <c r="L17" s="4"/>
    </row>
    <row r="18" spans="1:12" ht="12.75">
      <c r="A18" s="4"/>
      <c r="B18" s="4"/>
      <c r="C18" s="7"/>
      <c r="D18" s="7"/>
      <c r="E18" s="7" t="s">
        <v>13</v>
      </c>
      <c r="F18" s="7"/>
      <c r="G18" s="7"/>
      <c r="H18" s="8"/>
      <c r="I18" s="42">
        <f>I12+I13+I14+I17</f>
        <v>22973102.67</v>
      </c>
      <c r="J18" s="8"/>
      <c r="K18" s="42">
        <f>K12+K13+K14+K17</f>
        <v>22137349.75</v>
      </c>
      <c r="L18" s="4"/>
    </row>
    <row r="19" spans="1:12" ht="4.5" customHeight="1">
      <c r="A19" s="4"/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</row>
    <row r="20" spans="1:12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3.75" customHeight="1">
      <c r="A21" s="13"/>
      <c r="B21" s="15"/>
      <c r="C21" s="6"/>
      <c r="D21" s="6"/>
      <c r="E21" s="6"/>
      <c r="F21" s="6"/>
      <c r="G21" s="6"/>
      <c r="H21" s="6"/>
      <c r="I21" s="6"/>
      <c r="J21" s="6"/>
      <c r="K21" s="6"/>
      <c r="L21" s="14"/>
    </row>
    <row r="22" spans="2:12" ht="12.75">
      <c r="B22" s="18"/>
      <c r="I22" s="21">
        <f>I11</f>
        <v>2013</v>
      </c>
      <c r="J22" s="3"/>
      <c r="K22" s="21">
        <f>K11</f>
        <v>2012</v>
      </c>
      <c r="L22" s="4"/>
    </row>
    <row r="23" spans="2:12" ht="12.75">
      <c r="B23" s="18"/>
      <c r="C23" s="7"/>
      <c r="D23" s="7"/>
      <c r="E23" s="12" t="s">
        <v>14</v>
      </c>
      <c r="F23" s="7"/>
      <c r="G23" s="7"/>
      <c r="H23" s="7"/>
      <c r="I23" s="22" t="s">
        <v>15</v>
      </c>
      <c r="J23" s="9"/>
      <c r="K23" s="22" t="s">
        <v>15</v>
      </c>
      <c r="L23" s="4"/>
    </row>
    <row r="24" spans="2:12" ht="12.75">
      <c r="B24" s="18"/>
      <c r="C24" s="11">
        <v>1</v>
      </c>
      <c r="D24" s="7" t="s">
        <v>16</v>
      </c>
      <c r="E24" s="7"/>
      <c r="F24" s="7" t="s">
        <v>17</v>
      </c>
      <c r="G24" s="7"/>
      <c r="H24" s="7"/>
      <c r="I24" s="46">
        <f>10812575+385000</f>
        <v>11197575</v>
      </c>
      <c r="J24" s="42"/>
      <c r="K24" s="46">
        <f>10270300+385000</f>
        <v>10655300</v>
      </c>
      <c r="L24" s="4"/>
    </row>
    <row r="25" spans="2:12" ht="12.75">
      <c r="B25" s="18"/>
      <c r="C25" s="11"/>
      <c r="D25" s="7"/>
      <c r="E25" s="7"/>
      <c r="F25" s="7" t="s">
        <v>18</v>
      </c>
      <c r="G25" s="7"/>
      <c r="H25" s="7"/>
      <c r="I25" s="46">
        <f>5032034+625389.67</f>
        <v>5657423.67</v>
      </c>
      <c r="J25" s="42"/>
      <c r="K25" s="46">
        <f>6893604+1164887.5</f>
        <v>8058491.5</v>
      </c>
      <c r="L25" s="4"/>
    </row>
    <row r="26" spans="2:12" ht="12.75">
      <c r="B26" s="18"/>
      <c r="C26" s="11">
        <v>2</v>
      </c>
      <c r="D26" s="7" t="s">
        <v>19</v>
      </c>
      <c r="E26" s="7"/>
      <c r="F26" s="7"/>
      <c r="G26" s="7"/>
      <c r="H26" s="7"/>
      <c r="I26" s="46">
        <f>2484374+255000</f>
        <v>2739374</v>
      </c>
      <c r="J26" s="42"/>
      <c r="K26" s="46">
        <f>2323117+115000</f>
        <v>2438117</v>
      </c>
      <c r="L26" s="4"/>
    </row>
    <row r="27" spans="2:12" ht="12.75">
      <c r="B27" s="18"/>
      <c r="C27" s="11">
        <v>3</v>
      </c>
      <c r="D27" s="7" t="s">
        <v>20</v>
      </c>
      <c r="E27" s="7"/>
      <c r="F27" s="7"/>
      <c r="G27" s="7"/>
      <c r="H27" s="7"/>
      <c r="I27" s="46">
        <v>48000</v>
      </c>
      <c r="J27" s="42"/>
      <c r="K27" s="46">
        <v>48500</v>
      </c>
      <c r="L27" s="4"/>
    </row>
    <row r="28" spans="2:12" ht="12.75">
      <c r="B28" s="18"/>
      <c r="C28" s="11">
        <v>4</v>
      </c>
      <c r="D28" s="7" t="s">
        <v>21</v>
      </c>
      <c r="E28" s="7"/>
      <c r="F28" s="7"/>
      <c r="G28" s="7"/>
      <c r="H28" s="7"/>
      <c r="I28" s="46">
        <v>1355730</v>
      </c>
      <c r="J28" s="42"/>
      <c r="K28" s="46">
        <v>1336941.25</v>
      </c>
      <c r="L28" s="4"/>
    </row>
    <row r="29" spans="2:12" ht="12.75">
      <c r="B29" s="18"/>
      <c r="C29" s="11">
        <v>5</v>
      </c>
      <c r="D29" s="7" t="s">
        <v>22</v>
      </c>
      <c r="E29" s="7"/>
      <c r="F29" s="7"/>
      <c r="G29" s="7"/>
      <c r="H29" s="7"/>
      <c r="I29" s="46">
        <v>1975000</v>
      </c>
      <c r="J29" s="42"/>
      <c r="K29" s="46">
        <v>1600000</v>
      </c>
      <c r="L29" s="4"/>
    </row>
    <row r="30" spans="2:12" ht="12.75">
      <c r="B30" s="18"/>
      <c r="C30" s="11"/>
      <c r="D30" s="7"/>
      <c r="E30" s="7" t="s">
        <v>23</v>
      </c>
      <c r="F30" s="7"/>
      <c r="G30" s="7"/>
      <c r="H30" s="7"/>
      <c r="I30" s="46">
        <f>SUM(I24:I29)</f>
        <v>22973102.67</v>
      </c>
      <c r="J30" s="42"/>
      <c r="K30" s="46">
        <f>SUM(K24:K29)</f>
        <v>24137349.75</v>
      </c>
      <c r="L30" s="4"/>
    </row>
    <row r="31" spans="2:12" ht="12.75">
      <c r="B31" s="18"/>
      <c r="C31" s="7"/>
      <c r="D31" s="7" t="s">
        <v>24</v>
      </c>
      <c r="E31" s="7"/>
      <c r="F31" s="7"/>
      <c r="G31" s="7"/>
      <c r="H31" s="7"/>
      <c r="I31" s="48" t="s">
        <v>49</v>
      </c>
      <c r="J31" s="49"/>
      <c r="K31" s="48" t="s">
        <v>0</v>
      </c>
      <c r="L31" s="4"/>
    </row>
    <row r="32" spans="2:12" ht="3.75" customHeight="1">
      <c r="B32" s="17"/>
      <c r="C32" s="7"/>
      <c r="D32" s="7"/>
      <c r="E32" s="7"/>
      <c r="F32" s="7"/>
      <c r="G32" s="7"/>
      <c r="H32" s="7"/>
      <c r="I32" s="7"/>
      <c r="J32" s="7"/>
      <c r="K32" s="7"/>
      <c r="L32" s="8"/>
    </row>
    <row r="34" spans="9:11" ht="12.75">
      <c r="I34" s="44"/>
      <c r="K34" s="44"/>
    </row>
    <row r="36" spans="2:12" ht="12.75">
      <c r="B36" s="15"/>
      <c r="C36" s="6"/>
      <c r="D36" s="6"/>
      <c r="E36" s="6"/>
      <c r="F36" s="24" t="s">
        <v>44</v>
      </c>
      <c r="G36" s="6"/>
      <c r="H36" s="6"/>
      <c r="I36" s="6"/>
      <c r="J36" s="6"/>
      <c r="K36" s="6"/>
      <c r="L36" s="14"/>
    </row>
    <row r="37" spans="2:12" ht="12.75">
      <c r="B37" s="18"/>
      <c r="E37" s="1"/>
      <c r="H37" s="4"/>
      <c r="I37" s="7"/>
      <c r="J37" s="12" t="s">
        <v>6</v>
      </c>
      <c r="K37" s="7"/>
      <c r="L37" s="18"/>
    </row>
    <row r="38" spans="2:12" ht="12.75">
      <c r="B38" s="18"/>
      <c r="C38" s="17"/>
      <c r="D38" s="7"/>
      <c r="E38" s="12" t="s">
        <v>7</v>
      </c>
      <c r="F38" s="7"/>
      <c r="G38" s="7"/>
      <c r="H38" s="8"/>
      <c r="I38" s="12">
        <f>I11</f>
        <v>2013</v>
      </c>
      <c r="J38" s="10"/>
      <c r="K38" s="12">
        <f>K11</f>
        <v>2012</v>
      </c>
      <c r="L38" s="18"/>
    </row>
    <row r="39" spans="2:12" ht="12.75">
      <c r="B39" s="18"/>
      <c r="C39" s="11">
        <v>1</v>
      </c>
      <c r="D39" s="7" t="s">
        <v>8</v>
      </c>
      <c r="E39" s="7"/>
      <c r="F39" s="7"/>
      <c r="G39" s="7"/>
      <c r="H39" s="8"/>
      <c r="I39" s="42">
        <v>150000</v>
      </c>
      <c r="J39" s="43"/>
      <c r="K39" s="42">
        <v>10000</v>
      </c>
      <c r="L39" s="18"/>
    </row>
    <row r="40" spans="2:12" ht="12.75">
      <c r="B40" s="18"/>
      <c r="C40" s="11">
        <v>2</v>
      </c>
      <c r="D40" s="7" t="s">
        <v>25</v>
      </c>
      <c r="E40" s="7"/>
      <c r="F40" s="7"/>
      <c r="G40" s="7"/>
      <c r="H40" s="8"/>
      <c r="I40" s="42">
        <f>1795000+32626.47+1350</f>
        <v>1828976.47</v>
      </c>
      <c r="J40" s="45"/>
      <c r="K40" s="42">
        <f>1886500-K39</f>
        <v>1876500</v>
      </c>
      <c r="L40" s="18"/>
    </row>
    <row r="41" spans="2:12" ht="12.75">
      <c r="B41" s="18"/>
      <c r="C41" s="23">
        <v>3</v>
      </c>
      <c r="D41" s="7" t="s">
        <v>26</v>
      </c>
      <c r="E41" s="7"/>
      <c r="F41" s="7"/>
      <c r="G41" s="7"/>
      <c r="H41" s="8"/>
      <c r="I41" s="42">
        <v>0</v>
      </c>
      <c r="J41" s="43"/>
      <c r="K41" s="42">
        <v>0</v>
      </c>
      <c r="L41" s="18"/>
    </row>
    <row r="42" spans="2:12" ht="12.75">
      <c r="B42" s="18"/>
      <c r="C42" s="7"/>
      <c r="D42" s="7"/>
      <c r="E42" s="7" t="s">
        <v>27</v>
      </c>
      <c r="F42" s="7"/>
      <c r="G42" s="7"/>
      <c r="H42" s="8"/>
      <c r="I42" s="42">
        <f>SUM(I39:I41)</f>
        <v>1978976.47</v>
      </c>
      <c r="J42" s="43"/>
      <c r="K42" s="42">
        <f>SUM(K39:K41)</f>
        <v>1886500</v>
      </c>
      <c r="L42" s="18"/>
    </row>
    <row r="43" spans="2:12" ht="3.75" customHeight="1">
      <c r="B43" s="18"/>
      <c r="C43" s="7"/>
      <c r="D43" s="7"/>
      <c r="E43" s="7"/>
      <c r="F43" s="7"/>
      <c r="G43" s="7"/>
      <c r="H43" s="8"/>
      <c r="I43" s="7"/>
      <c r="J43" s="8"/>
      <c r="K43" s="7"/>
      <c r="L43" s="18"/>
    </row>
    <row r="44" spans="2:12" ht="12.75">
      <c r="B44" s="18"/>
      <c r="I44" s="21">
        <f>I22</f>
        <v>2013</v>
      </c>
      <c r="J44" s="3"/>
      <c r="K44" s="21">
        <f>K22</f>
        <v>2012</v>
      </c>
      <c r="L44" s="18"/>
    </row>
    <row r="45" spans="2:12" ht="12.75">
      <c r="B45" s="18"/>
      <c r="C45" s="7"/>
      <c r="D45" s="7"/>
      <c r="E45" s="12" t="s">
        <v>14</v>
      </c>
      <c r="F45" s="7"/>
      <c r="G45" s="7"/>
      <c r="H45" s="7"/>
      <c r="I45" s="22" t="s">
        <v>15</v>
      </c>
      <c r="J45" s="9"/>
      <c r="K45" s="22" t="s">
        <v>15</v>
      </c>
      <c r="L45" s="18"/>
    </row>
    <row r="46" spans="2:12" ht="12.75">
      <c r="B46" s="18"/>
      <c r="C46" s="11">
        <v>1</v>
      </c>
      <c r="D46" s="7" t="s">
        <v>16</v>
      </c>
      <c r="E46" s="7"/>
      <c r="F46" s="7" t="s">
        <v>17</v>
      </c>
      <c r="G46" s="7"/>
      <c r="H46" s="7"/>
      <c r="I46" s="46">
        <v>195000</v>
      </c>
      <c r="J46" s="42"/>
      <c r="K46" s="46">
        <v>190000</v>
      </c>
      <c r="L46" s="18"/>
    </row>
    <row r="47" spans="2:12" ht="12.75">
      <c r="B47" s="18"/>
      <c r="C47" s="11"/>
      <c r="D47" s="7"/>
      <c r="E47" s="7"/>
      <c r="F47" s="7" t="s">
        <v>18</v>
      </c>
      <c r="G47" s="7"/>
      <c r="H47" s="7"/>
      <c r="I47" s="46">
        <f>43000+1575000</f>
        <v>1618000</v>
      </c>
      <c r="J47" s="42"/>
      <c r="K47" s="46">
        <f>43000+1569000</f>
        <v>1612000</v>
      </c>
      <c r="L47" s="18"/>
    </row>
    <row r="48" spans="2:12" ht="12.75">
      <c r="B48" s="18"/>
      <c r="C48" s="11">
        <v>2</v>
      </c>
      <c r="D48" s="7" t="s">
        <v>20</v>
      </c>
      <c r="E48" s="7"/>
      <c r="F48" s="7"/>
      <c r="G48" s="7"/>
      <c r="H48" s="7"/>
      <c r="I48" s="46">
        <v>0</v>
      </c>
      <c r="J48" s="42"/>
      <c r="K48" s="46">
        <v>0</v>
      </c>
      <c r="L48" s="18"/>
    </row>
    <row r="49" spans="2:12" ht="12.75">
      <c r="B49" s="18"/>
      <c r="C49" s="11">
        <v>3</v>
      </c>
      <c r="D49" s="7" t="s">
        <v>21</v>
      </c>
      <c r="E49" s="7"/>
      <c r="F49" s="7"/>
      <c r="G49" s="7"/>
      <c r="H49" s="7"/>
      <c r="I49" s="46">
        <f>78000+22500+14000+9000</f>
        <v>123500</v>
      </c>
      <c r="J49" s="42"/>
      <c r="K49" s="46">
        <f>25000+21500+15000+8000</f>
        <v>69500</v>
      </c>
      <c r="L49" s="18"/>
    </row>
    <row r="50" spans="2:12" ht="12.75">
      <c r="B50" s="18"/>
      <c r="C50" s="11">
        <v>4</v>
      </c>
      <c r="D50" s="7" t="s">
        <v>19</v>
      </c>
      <c r="E50" s="7"/>
      <c r="F50" s="7"/>
      <c r="G50" s="7"/>
      <c r="H50" s="7"/>
      <c r="I50" s="46">
        <f>15000+27476.47</f>
        <v>42476.47</v>
      </c>
      <c r="J50" s="42"/>
      <c r="K50" s="46">
        <v>15000</v>
      </c>
      <c r="L50" s="18"/>
    </row>
    <row r="51" spans="2:12" ht="12.75">
      <c r="B51" s="18"/>
      <c r="C51" s="11">
        <v>5</v>
      </c>
      <c r="D51" s="7" t="s">
        <v>28</v>
      </c>
      <c r="E51" s="7"/>
      <c r="F51" s="7"/>
      <c r="G51" s="7"/>
      <c r="H51" s="7"/>
      <c r="I51" s="46">
        <v>0</v>
      </c>
      <c r="J51" s="42"/>
      <c r="K51" s="46">
        <v>0</v>
      </c>
      <c r="L51" s="18"/>
    </row>
    <row r="52" spans="2:12" ht="12.75">
      <c r="B52" s="18"/>
      <c r="C52" s="11"/>
      <c r="D52" s="7"/>
      <c r="E52" s="7" t="s">
        <v>29</v>
      </c>
      <c r="F52" s="7"/>
      <c r="G52" s="7"/>
      <c r="H52" s="7"/>
      <c r="I52" s="46">
        <f>SUM(I46:I51)</f>
        <v>1978976.47</v>
      </c>
      <c r="J52" s="42"/>
      <c r="K52" s="46">
        <f>SUM(K46:K51)</f>
        <v>1886500</v>
      </c>
      <c r="L52" s="18"/>
    </row>
    <row r="53" spans="2:12" ht="12.75">
      <c r="B53" s="18"/>
      <c r="C53" s="7"/>
      <c r="D53" s="7" t="s">
        <v>24</v>
      </c>
      <c r="E53" s="7"/>
      <c r="F53" s="7"/>
      <c r="G53" s="7"/>
      <c r="H53" s="7"/>
      <c r="I53" s="48" t="s">
        <v>4</v>
      </c>
      <c r="J53" s="7"/>
      <c r="K53" s="48" t="s">
        <v>4</v>
      </c>
      <c r="L53" s="18"/>
    </row>
    <row r="54" spans="2:12" ht="3.75" customHeight="1">
      <c r="B54" s="17"/>
      <c r="C54" s="7"/>
      <c r="D54" s="7"/>
      <c r="E54" s="7"/>
      <c r="F54" s="7"/>
      <c r="G54" s="7"/>
      <c r="H54" s="7"/>
      <c r="I54" s="7"/>
      <c r="J54" s="7"/>
      <c r="K54" s="7"/>
      <c r="L54" s="8"/>
    </row>
    <row r="57" spans="2:12" ht="3.75" customHeight="1">
      <c r="B57" s="15"/>
      <c r="C57" s="5"/>
      <c r="D57" s="5"/>
      <c r="E57" s="5"/>
      <c r="F57" s="5"/>
      <c r="G57" s="5"/>
      <c r="H57" s="5"/>
      <c r="I57" s="5"/>
      <c r="J57" s="5"/>
      <c r="K57" s="5"/>
      <c r="L57" s="14"/>
    </row>
    <row r="58" spans="2:12" ht="12.75">
      <c r="B58" s="18"/>
      <c r="C58" s="6"/>
      <c r="D58" s="6"/>
      <c r="E58" s="6"/>
      <c r="F58" s="6"/>
      <c r="G58" s="24" t="s">
        <v>30</v>
      </c>
      <c r="H58" s="6"/>
      <c r="I58" s="6"/>
      <c r="J58" s="6"/>
      <c r="K58" s="25"/>
      <c r="L58" s="4"/>
    </row>
    <row r="59" spans="2:12" ht="12.75">
      <c r="B59" s="16"/>
      <c r="C59" s="17"/>
      <c r="D59" s="7"/>
      <c r="E59" s="7"/>
      <c r="F59" s="7"/>
      <c r="G59" s="19" t="s">
        <v>31</v>
      </c>
      <c r="H59" s="19" t="s">
        <v>32</v>
      </c>
      <c r="I59" s="19" t="s">
        <v>33</v>
      </c>
      <c r="J59" s="9"/>
      <c r="K59" s="20" t="s">
        <v>34</v>
      </c>
      <c r="L59" s="4"/>
    </row>
    <row r="60" spans="2:12" ht="12.75">
      <c r="B60" s="16"/>
      <c r="C60" s="17" t="s">
        <v>35</v>
      </c>
      <c r="D60" s="7"/>
      <c r="E60" s="7"/>
      <c r="F60" s="7"/>
      <c r="G60" s="47">
        <f>538013+1103+857635-244233.5-232233.75-200658.76-177346.26-152966.26-128461.26-102719.38-75941</f>
        <v>82190.82999999996</v>
      </c>
      <c r="H60" s="19" t="s">
        <v>36</v>
      </c>
      <c r="I60" s="47">
        <f>23649.96-8725.78</f>
        <v>14924.179999999998</v>
      </c>
      <c r="J60" s="7"/>
      <c r="K60" s="20" t="s">
        <v>36</v>
      </c>
      <c r="L60" s="4"/>
    </row>
    <row r="61" spans="2:12" ht="12.75">
      <c r="B61" s="16"/>
      <c r="C61" s="17" t="s">
        <v>39</v>
      </c>
      <c r="D61" s="7"/>
      <c r="E61" s="7"/>
      <c r="F61" s="7"/>
      <c r="G61" s="47">
        <f>2235000+15000+4780000-605000-665000-665000-690000-690000-690000-715000-715000</f>
        <v>1595000</v>
      </c>
      <c r="H61" s="19" t="s">
        <v>36</v>
      </c>
      <c r="I61" s="47">
        <f>181313.16-25000</f>
        <v>156313.16</v>
      </c>
      <c r="J61" s="7"/>
      <c r="K61" s="20" t="s">
        <v>36</v>
      </c>
      <c r="L61" s="4"/>
    </row>
    <row r="62" spans="2:12" ht="12.75">
      <c r="B62" s="16"/>
      <c r="C62" s="17" t="s">
        <v>37</v>
      </c>
      <c r="D62" s="7"/>
      <c r="E62" s="7"/>
      <c r="F62" s="7"/>
      <c r="G62" s="47">
        <f>G60+G61</f>
        <v>1677190.83</v>
      </c>
      <c r="H62" s="19" t="s">
        <v>36</v>
      </c>
      <c r="I62" s="47">
        <f>I60+I61</f>
        <v>171237.34</v>
      </c>
      <c r="J62" s="7"/>
      <c r="K62" s="20" t="s">
        <v>36</v>
      </c>
      <c r="L62" s="4"/>
    </row>
    <row r="63" spans="2:12" ht="3.75" customHeight="1">
      <c r="B63" s="17"/>
      <c r="C63" s="7"/>
      <c r="D63" s="7"/>
      <c r="E63" s="7"/>
      <c r="F63" s="7"/>
      <c r="G63" s="7"/>
      <c r="H63" s="7"/>
      <c r="I63" s="7"/>
      <c r="J63" s="7"/>
      <c r="K63" s="7"/>
      <c r="L63" s="8"/>
    </row>
    <row r="64" spans="12:25" ht="12.75"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</row>
    <row r="65" spans="3:25" ht="15.75">
      <c r="C65" s="51" t="s">
        <v>41</v>
      </c>
      <c r="E65" s="27"/>
      <c r="F65" s="26"/>
      <c r="G65" s="26"/>
      <c r="H65" s="28"/>
      <c r="I65" s="26"/>
      <c r="J65" s="26"/>
      <c r="K65" s="26"/>
      <c r="L65" s="26"/>
      <c r="M65" s="26"/>
      <c r="N65" s="13"/>
      <c r="O65" s="36"/>
      <c r="P65" s="26"/>
      <c r="Q65" s="29"/>
      <c r="R65" s="26"/>
      <c r="S65" s="29"/>
      <c r="T65" s="26"/>
      <c r="U65" s="26"/>
      <c r="V65" s="26"/>
      <c r="W65" s="26"/>
      <c r="X65" s="13"/>
      <c r="Y65" s="13"/>
    </row>
    <row r="66" spans="3:25" ht="15.75">
      <c r="C66" s="52" t="s">
        <v>47</v>
      </c>
      <c r="D66" s="26"/>
      <c r="E66" s="26"/>
      <c r="F66" s="26"/>
      <c r="G66" s="26"/>
      <c r="H66" s="28"/>
      <c r="I66" s="26"/>
      <c r="J66" s="26"/>
      <c r="K66" s="26"/>
      <c r="L66" s="26"/>
      <c r="M66" s="26"/>
      <c r="N66" s="26"/>
      <c r="O66" s="26"/>
      <c r="P66" s="30"/>
      <c r="Q66" s="26"/>
      <c r="R66" s="26"/>
      <c r="S66" s="26"/>
      <c r="T66" s="26"/>
      <c r="U66" s="26"/>
      <c r="V66" s="26"/>
      <c r="W66" s="26"/>
      <c r="X66" s="13"/>
      <c r="Y66" s="13"/>
    </row>
    <row r="67" spans="3:25" ht="15.75">
      <c r="C67" s="53"/>
      <c r="D67" s="26"/>
      <c r="E67" s="26"/>
      <c r="F67" s="26"/>
      <c r="G67" s="26"/>
      <c r="H67" s="28"/>
      <c r="I67" s="31"/>
      <c r="J67" s="31"/>
      <c r="K67" s="31"/>
      <c r="L67" s="26"/>
      <c r="M67" s="26"/>
      <c r="N67" s="26"/>
      <c r="O67" s="29"/>
      <c r="P67" s="37"/>
      <c r="Q67" s="38"/>
      <c r="R67" s="39"/>
      <c r="S67" s="31"/>
      <c r="T67" s="31"/>
      <c r="U67" s="31"/>
      <c r="V67" s="26"/>
      <c r="W67" s="26"/>
      <c r="X67" s="13"/>
      <c r="Y67" s="13"/>
    </row>
    <row r="68" spans="3:25" ht="15.75">
      <c r="C68" s="51" t="s">
        <v>3</v>
      </c>
      <c r="E68" s="27"/>
      <c r="F68" s="26"/>
      <c r="G68" s="26"/>
      <c r="H68" s="28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9"/>
      <c r="T68" s="40"/>
      <c r="U68" s="30"/>
      <c r="V68" s="41"/>
      <c r="W68" s="27"/>
      <c r="X68" s="13"/>
      <c r="Y68" s="13"/>
    </row>
    <row r="69" spans="3:25" ht="15.75">
      <c r="C69" s="51" t="s">
        <v>48</v>
      </c>
      <c r="E69" s="27"/>
      <c r="F69" s="26"/>
      <c r="G69" s="26"/>
      <c r="H69" s="28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9"/>
      <c r="T69" s="40"/>
      <c r="U69" s="30"/>
      <c r="V69" s="41"/>
      <c r="W69" s="27"/>
      <c r="X69" s="13"/>
      <c r="Y69" s="13"/>
    </row>
    <row r="70" spans="3:23" ht="15.75">
      <c r="C70" s="51" t="s">
        <v>1</v>
      </c>
      <c r="D70" s="26"/>
      <c r="E70" s="26"/>
      <c r="F70" s="26"/>
      <c r="G70" s="26"/>
      <c r="H70" s="28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</row>
    <row r="71" spans="3:23" ht="15.75">
      <c r="C71" s="51" t="s">
        <v>45</v>
      </c>
      <c r="D71" s="26"/>
      <c r="E71" s="32"/>
      <c r="F71" s="29"/>
      <c r="G71" s="26"/>
      <c r="H71" s="28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</row>
    <row r="72" spans="3:23" ht="15.75">
      <c r="C72" s="51"/>
      <c r="D72" s="29"/>
      <c r="E72" s="32"/>
      <c r="G72" s="27"/>
      <c r="H72" s="28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</row>
    <row r="73" spans="3:23" ht="15.75">
      <c r="C73" s="51" t="s">
        <v>2</v>
      </c>
      <c r="D73" s="26"/>
      <c r="E73" s="33"/>
      <c r="F73" s="33"/>
      <c r="G73" s="34"/>
      <c r="H73" s="35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</row>
    <row r="74" ht="12.75">
      <c r="C74" s="54" t="s">
        <v>42</v>
      </c>
    </row>
    <row r="75" ht="12.75">
      <c r="C75" s="54"/>
    </row>
  </sheetData>
  <sheetProtection/>
  <printOptions horizontalCentered="1"/>
  <pageMargins left="0.25" right="0.25" top="0.25" bottom="0.25" header="0.5" footer="0.5"/>
  <pageSetup fitToHeight="1" fitToWidth="1" orientation="portrait" scale="93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Morrison</dc:creator>
  <cp:keywords/>
  <dc:description/>
  <cp:lastModifiedBy>TBoz</cp:lastModifiedBy>
  <cp:lastPrinted>2013-03-21T12:26:27Z</cp:lastPrinted>
  <dcterms:created xsi:type="dcterms:W3CDTF">2009-05-26T13:26:32Z</dcterms:created>
  <dcterms:modified xsi:type="dcterms:W3CDTF">2013-03-23T19:33:26Z</dcterms:modified>
  <cp:category/>
  <cp:version/>
  <cp:contentType/>
  <cp:contentStatus/>
</cp:coreProperties>
</file>